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105" windowWidth="23250" windowHeight="12450"/>
  </bookViews>
  <sheets>
    <sheet name="List1" sheetId="1" r:id="rId1"/>
    <sheet name="List2" sheetId="2" r:id="rId2"/>
    <sheet name="List3" sheetId="3" r:id="rId3"/>
  </sheets>
  <definedNames>
    <definedName name="_xlnm.Print_Area" localSheetId="0">List1!$A$3:$J$85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2" i="1" l="1"/>
  <c r="E79" i="1"/>
  <c r="E60" i="1" l="1"/>
  <c r="E9" i="1"/>
  <c r="E11" i="1"/>
  <c r="E18" i="1"/>
  <c r="E21" i="1"/>
  <c r="E26" i="1"/>
  <c r="E31" i="1"/>
  <c r="E35" i="1"/>
  <c r="E41" i="1"/>
  <c r="E45" i="1"/>
  <c r="E50" i="1"/>
  <c r="E55" i="1"/>
  <c r="E64" i="1"/>
  <c r="E69" i="1"/>
  <c r="E73" i="1"/>
  <c r="E75" i="1"/>
  <c r="E48" i="1" l="1"/>
  <c r="E29" i="1" l="1"/>
  <c r="E8" i="1" s="1"/>
  <c r="E82" i="1" s="1"/>
  <c r="D9" i="2" l="1"/>
  <c r="D8" i="2"/>
  <c r="D12" i="2"/>
  <c r="D14" i="2"/>
  <c r="D10" i="2"/>
  <c r="D11" i="2"/>
  <c r="D13" i="2"/>
  <c r="D7" i="2"/>
</calcChain>
</file>

<file path=xl/sharedStrings.xml><?xml version="1.0" encoding="utf-8"?>
<sst xmlns="http://schemas.openxmlformats.org/spreadsheetml/2006/main" count="257" uniqueCount="139">
  <si>
    <t>Red. Br.</t>
  </si>
  <si>
    <t>Pozicija plana</t>
  </si>
  <si>
    <t>Predmet  nabave</t>
  </si>
  <si>
    <t>Evid. Br.nabave</t>
  </si>
  <si>
    <t>Procijenjena vrijednost (bez PDV-a)</t>
  </si>
  <si>
    <t>Vrsta postupka</t>
  </si>
  <si>
    <t>Okvirni sporazum/ ugovor</t>
  </si>
  <si>
    <t>Planirani početak postupka</t>
  </si>
  <si>
    <t>Planirano trajanje</t>
  </si>
  <si>
    <t>Napomena</t>
  </si>
  <si>
    <t>1.</t>
  </si>
  <si>
    <t>Stručno usavršavanje zaposlenika</t>
  </si>
  <si>
    <t>Seminari, savjetovanja, tečajevi i struč.ispiti</t>
  </si>
  <si>
    <t>Narudžbenica</t>
  </si>
  <si>
    <t>2.</t>
  </si>
  <si>
    <t>Uredski materijal i ostali mat.rashodi</t>
  </si>
  <si>
    <t>Uredski materijal</t>
  </si>
  <si>
    <t>Mat. i sredstva za čišćenje</t>
  </si>
  <si>
    <t>Mat. za higijenske potrebe i njegu</t>
  </si>
  <si>
    <t>Ostali mat. za potrebe redovnog poslovanja</t>
  </si>
  <si>
    <t>3.</t>
  </si>
  <si>
    <t>Materijal i sirovine</t>
  </si>
  <si>
    <t>Kisik</t>
  </si>
  <si>
    <t>4.</t>
  </si>
  <si>
    <t>Materijal i dijelovi za tekuće i investicijsko održavanje</t>
  </si>
  <si>
    <t>Mat. i dijelovi za tek. i inv. održav. objekta</t>
  </si>
  <si>
    <t>Mat. i dijelovi za tek. i inv. održav. opreme</t>
  </si>
  <si>
    <t>Mat. i dijelovi za tek. i inv. održav. vozila</t>
  </si>
  <si>
    <t>Ostali mat. i dijelovi za tek. i inv. održav.</t>
  </si>
  <si>
    <t>5.</t>
  </si>
  <si>
    <t>Sitni inventar i autogume</t>
  </si>
  <si>
    <t>Sitni inventar</t>
  </si>
  <si>
    <t>6.</t>
  </si>
  <si>
    <t>Službena, radna i zaštitna odjeća i obuća</t>
  </si>
  <si>
    <t>Radna odjeća</t>
  </si>
  <si>
    <t>7.</t>
  </si>
  <si>
    <t>Usluge telefona, pošte i prijevoza</t>
  </si>
  <si>
    <t>Usluge mobilne i fiksne telefonije</t>
  </si>
  <si>
    <t>Usluge Interneta</t>
  </si>
  <si>
    <t>Poštarina</t>
  </si>
  <si>
    <t>8.</t>
  </si>
  <si>
    <t>Usluge tekućeg i invest. održavanja</t>
  </si>
  <si>
    <t>Usluge tekućeg i inv.održ.objekata</t>
  </si>
  <si>
    <t>Usluge tekućeg i invest. održ.opreme</t>
  </si>
  <si>
    <t>Usluge tekućeg i investicijskog održavanja vozila – Servis vozila marke – (vozila pod garancijom)</t>
  </si>
  <si>
    <t>Ostale usluge tek. i inv.održ.</t>
  </si>
  <si>
    <t>9.</t>
  </si>
  <si>
    <t>Usluge promidžbe i informiranja</t>
  </si>
  <si>
    <t>Tisak-natječaji i oglasi</t>
  </si>
  <si>
    <t>Oglasnik javne nabave</t>
  </si>
  <si>
    <t>Ostali oglasi</t>
  </si>
  <si>
    <t>10.</t>
  </si>
  <si>
    <t>Komunalne usluge</t>
  </si>
  <si>
    <t>Zbrinjavanje infektivnog otpada</t>
  </si>
  <si>
    <t>Dezinsekcija i deratizacija</t>
  </si>
  <si>
    <t>11.</t>
  </si>
  <si>
    <t>Zdravstvene i veterinarske usluge</t>
  </si>
  <si>
    <t>Obvezni i preventivni zdr.pregledi zaposlenika</t>
  </si>
  <si>
    <t>12.</t>
  </si>
  <si>
    <t>Intelektualne i osobne usluge</t>
  </si>
  <si>
    <t>Javnobilježničke usluge</t>
  </si>
  <si>
    <t>Odvjetničke usluge</t>
  </si>
  <si>
    <t>Zaštita na radu</t>
  </si>
  <si>
    <t>Ostale intelektualne usluge</t>
  </si>
  <si>
    <t>13.</t>
  </si>
  <si>
    <t>Računalne usluge</t>
  </si>
  <si>
    <t>Računalne usluge-OpenERP sustav</t>
  </si>
  <si>
    <t>Računalne usluge-E-hitna</t>
  </si>
  <si>
    <t>Računalne usluge - E-Sanitet</t>
  </si>
  <si>
    <t>Praćenje vozila putem GPS sustava Blackblox</t>
  </si>
  <si>
    <t>14.</t>
  </si>
  <si>
    <t>Ostale usluge</t>
  </si>
  <si>
    <t>Usluga pranja rublja</t>
  </si>
  <si>
    <t>Usluge pri registraciji prijevoznih sredstava</t>
  </si>
  <si>
    <t>15.</t>
  </si>
  <si>
    <t>Premije osiguranja</t>
  </si>
  <si>
    <t>Premije osiguranja prijevoznih sredstava (AO i kasko)</t>
  </si>
  <si>
    <t>Premije osiguranja imovine od različitih rizika</t>
  </si>
  <si>
    <t>Premije osiguranja od nesretnog slučaja</t>
  </si>
  <si>
    <t>Premije osiguranja od odgovornosti</t>
  </si>
  <si>
    <t>16.</t>
  </si>
  <si>
    <t>Reprezentacija</t>
  </si>
  <si>
    <t>Robe</t>
  </si>
  <si>
    <t>Ugostiteljske usluge</t>
  </si>
  <si>
    <t>Rashodi za nabavu proizvedene dugotrajne imovine</t>
  </si>
  <si>
    <t>17.</t>
  </si>
  <si>
    <t>Uredska oprema i  namještaj (medicinska i nemedicinska)</t>
  </si>
  <si>
    <t>18.</t>
  </si>
  <si>
    <t>19.</t>
  </si>
  <si>
    <t>Medicinska i laboratorijska oprema</t>
  </si>
  <si>
    <t>Ugovor</t>
  </si>
  <si>
    <t>Prijevozna sredstva</t>
  </si>
  <si>
    <t>UKUPNO</t>
  </si>
  <si>
    <t>Auto gume</t>
  </si>
  <si>
    <t>Materijalni rashodi</t>
  </si>
  <si>
    <t>Odgovorna osoba:</t>
  </si>
  <si>
    <t>mr. Davorin Gajnik, dipl.pravnik</t>
  </si>
  <si>
    <t>Arhivski materijal</t>
  </si>
  <si>
    <t>Usluga čišćenja prostora</t>
  </si>
  <si>
    <t>Usluge tekućeg i investicijskog održavanja vozila</t>
  </si>
  <si>
    <t>Motorni benzin i dizel gorivo</t>
  </si>
  <si>
    <t>Lijekovi i sanitetski materijal</t>
  </si>
  <si>
    <t>Uredski namještaj</t>
  </si>
  <si>
    <t>Defibrilator - 1kom</t>
  </si>
  <si>
    <t>Jednostavna nabava</t>
  </si>
  <si>
    <t>Postupak jednostavne nabave/
Narudžbenica</t>
  </si>
  <si>
    <t>Postupak jednostavne nabave</t>
  </si>
  <si>
    <t>Ostale nespomenute usluge</t>
  </si>
  <si>
    <t>01/2023</t>
  </si>
  <si>
    <t>Otvoreni postupak javne nabave</t>
  </si>
  <si>
    <t xml:space="preserve">Okvirni sporazum za 2 godine </t>
  </si>
  <si>
    <t>05/2023</t>
  </si>
  <si>
    <t>6/2023</t>
  </si>
  <si>
    <t>03/2023</t>
  </si>
  <si>
    <t>04/2023</t>
  </si>
  <si>
    <t>Ugovor na 1 godinu</t>
  </si>
  <si>
    <t>02/2023</t>
  </si>
  <si>
    <t>07/2023</t>
  </si>
  <si>
    <t>06/2023</t>
  </si>
  <si>
    <t>Okvirni sporazum
s više ponuditelja na 1 godinu</t>
  </si>
  <si>
    <t>Okvirni sporazum s više ponuditelja na 2 godine</t>
  </si>
  <si>
    <t>Respirator - 1 kom</t>
  </si>
  <si>
    <t>Vozila za prijevoz pacijenata na dijalizu (sanitetski prijevoz) -  6 kom</t>
  </si>
  <si>
    <t>Vozilo za HMP- 2 kom</t>
  </si>
  <si>
    <t>2/2023</t>
  </si>
  <si>
    <t>Procijenjena vrijednost EUR</t>
  </si>
  <si>
    <t>Fiksni tečaj: 7,53450</t>
  </si>
  <si>
    <t>Aspirator LSU - 1 kom</t>
  </si>
  <si>
    <t>Postupci javne nabave u 2023.</t>
  </si>
  <si>
    <t>Literatura</t>
  </si>
  <si>
    <t>Ostali pomoćni sanitetski materijal</t>
  </si>
  <si>
    <r>
      <t xml:space="preserve">Na temelju članka 28. stavka 1. i 3. Zakona o javnoj nabavi (Narodne novine broj: 120/16) donosi
</t>
    </r>
    <r>
      <rPr>
        <b/>
        <sz val="11"/>
        <color theme="1"/>
        <rFont val="Times New Roman"/>
        <family val="1"/>
      </rPr>
      <t>PLAN NABAVE ZA 2024.</t>
    </r>
    <r>
      <rPr>
        <sz val="11"/>
        <color theme="1"/>
        <rFont val="Times New Roman"/>
        <family val="1"/>
        <charset val="238"/>
      </rPr>
      <t xml:space="preserve">
Plan nabave za 2024. godinu temelji se na Financijskom planu Zavoda za hitnu medicinu Zagrebačke županije za 2024. godinu.</t>
    </r>
  </si>
  <si>
    <t>06/2024</t>
  </si>
  <si>
    <t>03/2024</t>
  </si>
  <si>
    <t>01/2024</t>
  </si>
  <si>
    <t>02/2024</t>
  </si>
  <si>
    <t>Vozila za hitnu pomoć - 8 kom</t>
  </si>
  <si>
    <t>Vozila za prijevoz pacijenata na dijalizu (sanitetski prijevoz) -  8 kom</t>
  </si>
  <si>
    <t>PRIJEDLOG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</si>
</sst>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trike/>
      <sz val="11"/>
      <color theme="1"/>
      <name val="Times New Roman"/>
      <family val="1"/>
      <charset val="238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b/>
      <strike/>
      <sz val="11"/>
      <color theme="1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CC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6" fillId="0" borderId="0"/>
    <xf numFmtId="0" fontId="7" fillId="0" borderId="0"/>
    <xf numFmtId="0" fontId="6" fillId="0" borderId="0"/>
  </cellStyleXfs>
  <cellXfs count="75">
    <xf numFmtId="0" fontId="0" fillId="0" borderId="0" xfId="0"/>
    <xf numFmtId="0" fontId="3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3" fontId="4" fillId="0" borderId="1" xfId="1" applyNumberFormat="1" applyFont="1" applyBorder="1" applyAlignment="1">
      <alignment horizontal="center" vertical="center" wrapText="1"/>
    </xf>
    <xf numFmtId="49" fontId="4" fillId="0" borderId="1" xfId="1" applyNumberFormat="1" applyFont="1" applyBorder="1" applyAlignment="1">
      <alignment horizontal="center" vertical="center" wrapText="1"/>
    </xf>
    <xf numFmtId="0" fontId="4" fillId="0" borderId="1" xfId="1" applyFont="1" applyBorder="1" applyAlignment="1">
      <alignment horizontal="left" vertical="center" wrapText="1"/>
    </xf>
    <xf numFmtId="0" fontId="5" fillId="0" borderId="1" xfId="1" applyFont="1" applyBorder="1" applyAlignment="1">
      <alignment horizontal="center" vertical="center" wrapText="1"/>
    </xf>
    <xf numFmtId="49" fontId="3" fillId="2" borderId="1" xfId="1" applyNumberFormat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left" vertical="center" wrapText="1"/>
    </xf>
    <xf numFmtId="3" fontId="3" fillId="2" borderId="1" xfId="1" applyNumberFormat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3" fontId="3" fillId="3" borderId="1" xfId="1" applyNumberFormat="1" applyFont="1" applyFill="1" applyBorder="1" applyAlignment="1">
      <alignment horizontal="center" vertical="center" wrapText="1"/>
    </xf>
    <xf numFmtId="0" fontId="3" fillId="4" borderId="1" xfId="1" applyFont="1" applyFill="1" applyBorder="1" applyAlignment="1">
      <alignment horizontal="center" vertical="center" wrapText="1"/>
    </xf>
    <xf numFmtId="0" fontId="3" fillId="0" borderId="1" xfId="1" applyFont="1" applyBorder="1" applyAlignment="1">
      <alignment vertical="center" wrapText="1"/>
    </xf>
    <xf numFmtId="0" fontId="4" fillId="0" borderId="2" xfId="1" applyFont="1" applyBorder="1" applyAlignment="1">
      <alignment vertical="center" wrapText="1"/>
    </xf>
    <xf numFmtId="0" fontId="3" fillId="2" borderId="1" xfId="1" applyFont="1" applyFill="1" applyBorder="1" applyAlignment="1">
      <alignment vertical="center" wrapText="1"/>
    </xf>
    <xf numFmtId="0" fontId="4" fillId="2" borderId="1" xfId="1" applyFont="1" applyFill="1" applyBorder="1" applyAlignment="1">
      <alignment vertical="center" wrapText="1"/>
    </xf>
    <xf numFmtId="0" fontId="4" fillId="0" borderId="1" xfId="1" applyFont="1" applyBorder="1" applyAlignment="1">
      <alignment vertical="center" wrapText="1"/>
    </xf>
    <xf numFmtId="0" fontId="9" fillId="2" borderId="1" xfId="1" applyFont="1" applyFill="1" applyBorder="1" applyAlignment="1">
      <alignment vertical="center" wrapText="1"/>
    </xf>
    <xf numFmtId="0" fontId="5" fillId="0" borderId="1" xfId="1" applyFont="1" applyBorder="1" applyAlignment="1">
      <alignment vertical="center" wrapText="1"/>
    </xf>
    <xf numFmtId="0" fontId="8" fillId="0" borderId="1" xfId="1" applyFont="1" applyBorder="1" applyAlignment="1">
      <alignment vertical="center" wrapText="1"/>
    </xf>
    <xf numFmtId="49" fontId="3" fillId="0" borderId="1" xfId="1" applyNumberFormat="1" applyFont="1" applyBorder="1" applyAlignment="1">
      <alignment horizontal="center" vertical="center" wrapText="1"/>
    </xf>
    <xf numFmtId="49" fontId="3" fillId="3" borderId="1" xfId="1" applyNumberFormat="1" applyFont="1" applyFill="1" applyBorder="1" applyAlignment="1">
      <alignment horizontal="center" vertical="center" wrapText="1"/>
    </xf>
    <xf numFmtId="0" fontId="3" fillId="3" borderId="1" xfId="1" applyFont="1" applyFill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9" fillId="2" borderId="1" xfId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" fillId="3" borderId="1" xfId="1" applyFont="1" applyFill="1" applyBorder="1" applyAlignment="1">
      <alignment horizontal="left" vertical="center" wrapText="1"/>
    </xf>
    <xf numFmtId="49" fontId="4" fillId="0" borderId="3" xfId="1" applyNumberFormat="1" applyFont="1" applyBorder="1" applyAlignment="1">
      <alignment vertical="center" wrapText="1"/>
    </xf>
    <xf numFmtId="0" fontId="4" fillId="0" borderId="3" xfId="1" applyFont="1" applyBorder="1" applyAlignment="1">
      <alignment vertical="center" wrapText="1"/>
    </xf>
    <xf numFmtId="0" fontId="4" fillId="0" borderId="3" xfId="1" applyFont="1" applyBorder="1" applyAlignment="1">
      <alignment horizontal="left" vertical="center"/>
    </xf>
    <xf numFmtId="0" fontId="13" fillId="2" borderId="1" xfId="1" applyFont="1" applyFill="1" applyBorder="1" applyAlignment="1">
      <alignment horizontal="center" vertical="center" wrapText="1"/>
    </xf>
    <xf numFmtId="0" fontId="4" fillId="0" borderId="2" xfId="1" applyFont="1" applyBorder="1" applyAlignment="1">
      <alignment horizontal="left" vertical="center" wrapText="1"/>
    </xf>
    <xf numFmtId="0" fontId="3" fillId="4" borderId="1" xfId="1" applyFont="1" applyFill="1" applyBorder="1" applyAlignment="1">
      <alignment horizontal="left" vertical="center" wrapText="1"/>
    </xf>
    <xf numFmtId="0" fontId="10" fillId="2" borderId="1" xfId="2" applyFont="1" applyFill="1" applyBorder="1" applyAlignment="1">
      <alignment horizontal="left" vertical="center" wrapText="1"/>
    </xf>
    <xf numFmtId="0" fontId="2" fillId="0" borderId="1" xfId="2" applyFont="1" applyBorder="1" applyAlignment="1">
      <alignment horizontal="left" vertical="center" wrapText="1"/>
    </xf>
    <xf numFmtId="0" fontId="0" fillId="0" borderId="0" xfId="0" applyAlignment="1">
      <alignment horizontal="left"/>
    </xf>
    <xf numFmtId="3" fontId="16" fillId="0" borderId="1" xfId="1" applyNumberFormat="1" applyFont="1" applyBorder="1" applyAlignment="1">
      <alignment horizontal="center" vertical="center" wrapText="1"/>
    </xf>
    <xf numFmtId="0" fontId="16" fillId="0" borderId="1" xfId="1" applyFont="1" applyBorder="1" applyAlignment="1">
      <alignment horizontal="center" vertical="center" wrapText="1"/>
    </xf>
    <xf numFmtId="0" fontId="16" fillId="0" borderId="1" xfId="1" applyFont="1" applyBorder="1" applyAlignment="1">
      <alignment horizontal="left" vertical="center" wrapText="1"/>
    </xf>
    <xf numFmtId="49" fontId="16" fillId="0" borderId="1" xfId="1" applyNumberFormat="1" applyFont="1" applyBorder="1" applyAlignment="1">
      <alignment horizontal="center" vertical="center" wrapText="1"/>
    </xf>
    <xf numFmtId="0" fontId="4" fillId="0" borderId="2" xfId="1" applyFont="1" applyBorder="1" applyAlignment="1">
      <alignment vertical="center"/>
    </xf>
    <xf numFmtId="3" fontId="3" fillId="0" borderId="1" xfId="1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8" fillId="0" borderId="0" xfId="0" applyFont="1"/>
    <xf numFmtId="0" fontId="3" fillId="0" borderId="3" xfId="1" applyFont="1" applyBorder="1" applyAlignment="1">
      <alignment vertical="center" wrapText="1"/>
    </xf>
    <xf numFmtId="3" fontId="15" fillId="2" borderId="1" xfId="1" applyNumberFormat="1" applyFont="1" applyFill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49" fontId="4" fillId="0" borderId="3" xfId="1" applyNumberFormat="1" applyFont="1" applyBorder="1" applyAlignment="1">
      <alignment horizontal="center" vertical="center" wrapText="1"/>
    </xf>
    <xf numFmtId="0" fontId="4" fillId="0" borderId="3" xfId="1" applyFont="1" applyBorder="1" applyAlignment="1">
      <alignment horizontal="left" vertical="center" wrapText="1"/>
    </xf>
    <xf numFmtId="3" fontId="3" fillId="2" borderId="3" xfId="1" applyNumberFormat="1" applyFont="1" applyFill="1" applyBorder="1" applyAlignment="1">
      <alignment horizontal="center" vertical="center" wrapText="1"/>
    </xf>
    <xf numFmtId="49" fontId="16" fillId="0" borderId="3" xfId="1" applyNumberFormat="1" applyFont="1" applyBorder="1" applyAlignment="1">
      <alignment horizontal="center" vertical="center" wrapText="1"/>
    </xf>
    <xf numFmtId="0" fontId="16" fillId="0" borderId="3" xfId="1" applyFont="1" applyBorder="1" applyAlignment="1">
      <alignment horizontal="center" vertical="center" wrapText="1"/>
    </xf>
    <xf numFmtId="0" fontId="3" fillId="3" borderId="3" xfId="1" applyFont="1" applyFill="1" applyBorder="1" applyAlignment="1">
      <alignment horizontal="center" vertical="center" wrapText="1"/>
    </xf>
    <xf numFmtId="0" fontId="4" fillId="3" borderId="3" xfId="1" applyFont="1" applyFill="1" applyBorder="1" applyAlignment="1">
      <alignment horizontal="center" vertical="center" wrapText="1"/>
    </xf>
    <xf numFmtId="0" fontId="12" fillId="0" borderId="0" xfId="1" applyFont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8" fillId="3" borderId="1" xfId="1" applyFont="1" applyFill="1" applyBorder="1" applyAlignment="1">
      <alignment horizontal="center" vertical="center" wrapText="1"/>
    </xf>
    <xf numFmtId="3" fontId="4" fillId="0" borderId="3" xfId="1" applyNumberFormat="1" applyFont="1" applyBorder="1" applyAlignment="1">
      <alignment vertical="center" wrapText="1"/>
    </xf>
    <xf numFmtId="0" fontId="5" fillId="0" borderId="3" xfId="1" applyFont="1" applyBorder="1" applyAlignment="1">
      <alignment vertical="center" wrapText="1"/>
    </xf>
    <xf numFmtId="0" fontId="16" fillId="0" borderId="3" xfId="1" applyFont="1" applyBorder="1" applyAlignment="1">
      <alignment vertical="center" wrapText="1"/>
    </xf>
    <xf numFmtId="0" fontId="2" fillId="0" borderId="3" xfId="2" applyFont="1" applyBorder="1" applyAlignment="1">
      <alignment vertical="center" wrapText="1"/>
    </xf>
    <xf numFmtId="49" fontId="3" fillId="3" borderId="3" xfId="1" applyNumberFormat="1" applyFont="1" applyFill="1" applyBorder="1" applyAlignment="1">
      <alignment vertical="center" wrapText="1"/>
    </xf>
    <xf numFmtId="0" fontId="3" fillId="3" borderId="3" xfId="1" applyFont="1" applyFill="1" applyBorder="1" applyAlignment="1">
      <alignment vertical="center" wrapText="1"/>
    </xf>
    <xf numFmtId="3" fontId="16" fillId="0" borderId="3" xfId="1" applyNumberFormat="1" applyFont="1" applyBorder="1" applyAlignment="1">
      <alignment vertical="center" wrapText="1"/>
    </xf>
    <xf numFmtId="49" fontId="3" fillId="0" borderId="3" xfId="1" applyNumberFormat="1" applyFont="1" applyBorder="1" applyAlignment="1">
      <alignment vertical="center" wrapText="1"/>
    </xf>
    <xf numFmtId="3" fontId="15" fillId="0" borderId="1" xfId="1" applyNumberFormat="1" applyFont="1" applyBorder="1" applyAlignment="1">
      <alignment horizontal="center" vertical="center" wrapText="1"/>
    </xf>
    <xf numFmtId="49" fontId="4" fillId="0" borderId="1" xfId="1" applyNumberFormat="1" applyFont="1" applyBorder="1" applyAlignment="1">
      <alignment vertical="center" wrapText="1"/>
    </xf>
    <xf numFmtId="3" fontId="15" fillId="3" borderId="1" xfId="1" applyNumberFormat="1" applyFont="1" applyFill="1" applyBorder="1" applyAlignment="1">
      <alignment horizontal="center"/>
    </xf>
    <xf numFmtId="0" fontId="3" fillId="0" borderId="0" xfId="1" applyFont="1" applyAlignment="1">
      <alignment horizontal="center"/>
    </xf>
    <xf numFmtId="0" fontId="11" fillId="0" borderId="0" xfId="0" applyFont="1" applyAlignment="1">
      <alignment horizontal="center"/>
    </xf>
    <xf numFmtId="0" fontId="4" fillId="0" borderId="0" xfId="1" applyFont="1" applyAlignment="1">
      <alignment horizontal="left" vertical="center" wrapText="1"/>
    </xf>
  </cellXfs>
  <cellStyles count="5">
    <cellStyle name="Normal_Sheet1" xfId="4"/>
    <cellStyle name="Normalno" xfId="0" builtinId="0"/>
    <cellStyle name="Normalno 2" xfId="3"/>
    <cellStyle name="Normalno 3" xfId="1"/>
    <cellStyle name="Obično_List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5"/>
  <sheetViews>
    <sheetView tabSelected="1" zoomScaleNormal="100" workbookViewId="0">
      <selection activeCell="E92" sqref="E92"/>
    </sheetView>
  </sheetViews>
  <sheetFormatPr defaultRowHeight="15.75" x14ac:dyDescent="0.25"/>
  <cols>
    <col min="1" max="1" width="7.75" customWidth="1"/>
    <col min="3" max="3" width="29" style="37" customWidth="1"/>
    <col min="4" max="4" width="10" customWidth="1"/>
    <col min="5" max="5" width="14.25" customWidth="1"/>
    <col min="6" max="6" width="10.75" style="27" customWidth="1"/>
    <col min="7" max="7" width="14.75" style="27" customWidth="1"/>
    <col min="9" max="9" width="10.5" customWidth="1"/>
    <col min="10" max="10" width="23.625" style="59" customWidth="1"/>
  </cols>
  <sheetData>
    <row r="1" spans="1:10" x14ac:dyDescent="0.25">
      <c r="A1" s="45" t="s">
        <v>138</v>
      </c>
    </row>
    <row r="3" spans="1:10" x14ac:dyDescent="0.25">
      <c r="A3" s="74" t="s">
        <v>131</v>
      </c>
      <c r="B3" s="74"/>
      <c r="C3" s="74"/>
      <c r="D3" s="74"/>
      <c r="E3" s="74"/>
      <c r="F3" s="74"/>
      <c r="G3" s="74"/>
      <c r="H3" s="74"/>
      <c r="I3" s="74"/>
      <c r="J3" s="74"/>
    </row>
    <row r="4" spans="1:10" x14ac:dyDescent="0.25">
      <c r="A4" s="74"/>
      <c r="B4" s="74"/>
      <c r="C4" s="74"/>
      <c r="D4" s="74"/>
      <c r="E4" s="74"/>
      <c r="F4" s="74"/>
      <c r="G4" s="74"/>
      <c r="H4" s="74"/>
      <c r="I4" s="74"/>
      <c r="J4" s="74"/>
    </row>
    <row r="5" spans="1:10" x14ac:dyDescent="0.25">
      <c r="A5" s="74"/>
      <c r="B5" s="74"/>
      <c r="C5" s="74"/>
      <c r="D5" s="74"/>
      <c r="E5" s="74"/>
      <c r="F5" s="74"/>
      <c r="G5" s="74"/>
      <c r="H5" s="74"/>
      <c r="I5" s="74"/>
      <c r="J5" s="74"/>
    </row>
    <row r="6" spans="1:10" x14ac:dyDescent="0.25">
      <c r="A6" s="42" t="s">
        <v>126</v>
      </c>
      <c r="B6" s="15"/>
      <c r="C6" s="33"/>
      <c r="D6" s="15"/>
      <c r="E6" s="15"/>
      <c r="F6" s="25"/>
      <c r="G6" s="25"/>
      <c r="H6" s="15"/>
      <c r="I6" s="15"/>
      <c r="J6" s="57"/>
    </row>
    <row r="7" spans="1:10" ht="42.75" x14ac:dyDescent="0.25">
      <c r="A7" s="13" t="s">
        <v>0</v>
      </c>
      <c r="B7" s="13" t="s">
        <v>1</v>
      </c>
      <c r="C7" s="34" t="s">
        <v>2</v>
      </c>
      <c r="D7" s="13" t="s">
        <v>3</v>
      </c>
      <c r="E7" s="13" t="s">
        <v>125</v>
      </c>
      <c r="F7" s="13" t="s">
        <v>5</v>
      </c>
      <c r="G7" s="13" t="s">
        <v>6</v>
      </c>
      <c r="H7" s="13" t="s">
        <v>7</v>
      </c>
      <c r="I7" s="13" t="s">
        <v>8</v>
      </c>
      <c r="J7" s="13" t="s">
        <v>9</v>
      </c>
    </row>
    <row r="8" spans="1:10" x14ac:dyDescent="0.25">
      <c r="A8" s="24"/>
      <c r="B8" s="24">
        <v>32</v>
      </c>
      <c r="C8" s="28" t="s">
        <v>94</v>
      </c>
      <c r="D8" s="24"/>
      <c r="E8" s="12">
        <f>E9+E11+E18+E21+E26+E29+E31+E35+E41+E45+E48+E50+E55+E60+E64+E69</f>
        <v>757230</v>
      </c>
      <c r="F8" s="24"/>
      <c r="G8" s="24"/>
      <c r="H8" s="24"/>
      <c r="I8" s="24"/>
      <c r="J8" s="24"/>
    </row>
    <row r="9" spans="1:10" x14ac:dyDescent="0.25">
      <c r="A9" s="7" t="s">
        <v>10</v>
      </c>
      <c r="B9" s="8">
        <v>3213</v>
      </c>
      <c r="C9" s="9" t="s">
        <v>11</v>
      </c>
      <c r="D9" s="16"/>
      <c r="E9" s="10">
        <f>E10</f>
        <v>3000</v>
      </c>
      <c r="F9" s="11"/>
      <c r="G9" s="8"/>
      <c r="H9" s="16"/>
      <c r="I9" s="16"/>
      <c r="J9" s="8"/>
    </row>
    <row r="10" spans="1:10" ht="30" x14ac:dyDescent="0.25">
      <c r="A10" s="29"/>
      <c r="B10" s="30"/>
      <c r="C10" s="30" t="s">
        <v>12</v>
      </c>
      <c r="D10" s="30"/>
      <c r="E10" s="43">
        <v>3000</v>
      </c>
      <c r="F10" s="2" t="s">
        <v>104</v>
      </c>
      <c r="G10" s="2" t="s">
        <v>13</v>
      </c>
      <c r="H10" s="30"/>
      <c r="I10" s="30"/>
      <c r="J10" s="1"/>
    </row>
    <row r="11" spans="1:10" ht="28.5" x14ac:dyDescent="0.25">
      <c r="A11" s="7" t="s">
        <v>14</v>
      </c>
      <c r="B11" s="8">
        <v>3221</v>
      </c>
      <c r="C11" s="9" t="s">
        <v>15</v>
      </c>
      <c r="D11" s="16"/>
      <c r="E11" s="47">
        <f>E12+E13+E14+E15+E16+E17</f>
        <v>33000</v>
      </c>
      <c r="F11" s="11"/>
      <c r="G11" s="8"/>
      <c r="H11" s="16"/>
      <c r="I11" s="16"/>
      <c r="J11" s="8"/>
    </row>
    <row r="12" spans="1:10" ht="60" x14ac:dyDescent="0.25">
      <c r="A12" s="29"/>
      <c r="B12" s="46"/>
      <c r="C12" s="30" t="s">
        <v>16</v>
      </c>
      <c r="D12" s="30"/>
      <c r="E12" s="43">
        <v>7500</v>
      </c>
      <c r="F12" s="49" t="s">
        <v>104</v>
      </c>
      <c r="G12" s="49" t="s">
        <v>105</v>
      </c>
      <c r="H12" s="46"/>
      <c r="I12" s="46"/>
      <c r="J12" s="1"/>
    </row>
    <row r="13" spans="1:10" ht="30" x14ac:dyDescent="0.25">
      <c r="A13" s="29"/>
      <c r="B13" s="30"/>
      <c r="C13" s="30" t="s">
        <v>97</v>
      </c>
      <c r="D13" s="30"/>
      <c r="E13" s="43">
        <v>4000</v>
      </c>
      <c r="F13" s="49" t="s">
        <v>104</v>
      </c>
      <c r="G13" s="49" t="s">
        <v>13</v>
      </c>
      <c r="H13" s="30"/>
      <c r="I13" s="30"/>
      <c r="J13" s="1"/>
    </row>
    <row r="14" spans="1:10" ht="30" x14ac:dyDescent="0.25">
      <c r="A14" s="4"/>
      <c r="B14" s="2"/>
      <c r="C14" s="5" t="s">
        <v>129</v>
      </c>
      <c r="D14" s="18"/>
      <c r="E14" s="43">
        <v>300</v>
      </c>
      <c r="F14" s="2" t="s">
        <v>104</v>
      </c>
      <c r="G14" s="2" t="s">
        <v>13</v>
      </c>
      <c r="H14" s="18"/>
      <c r="I14" s="18"/>
      <c r="J14" s="1"/>
    </row>
    <row r="15" spans="1:10" ht="60" x14ac:dyDescent="0.25">
      <c r="A15" s="29"/>
      <c r="B15" s="30"/>
      <c r="C15" s="30" t="s">
        <v>17</v>
      </c>
      <c r="D15" s="62"/>
      <c r="E15" s="43">
        <v>8000</v>
      </c>
      <c r="F15" s="49" t="s">
        <v>104</v>
      </c>
      <c r="G15" s="49" t="s">
        <v>105</v>
      </c>
      <c r="H15" s="30"/>
      <c r="I15" s="30"/>
      <c r="J15" s="1"/>
    </row>
    <row r="16" spans="1:10" ht="60" x14ac:dyDescent="0.25">
      <c r="A16" s="29"/>
      <c r="B16" s="30"/>
      <c r="C16" s="30" t="s">
        <v>18</v>
      </c>
      <c r="D16" s="30"/>
      <c r="E16" s="43">
        <v>13000</v>
      </c>
      <c r="F16" s="49" t="s">
        <v>104</v>
      </c>
      <c r="G16" s="49" t="s">
        <v>105</v>
      </c>
      <c r="H16" s="30"/>
      <c r="I16" s="30"/>
      <c r="J16" s="1"/>
    </row>
    <row r="17" spans="1:10" ht="30" x14ac:dyDescent="0.25">
      <c r="A17" s="29"/>
      <c r="B17" s="30"/>
      <c r="C17" s="30" t="s">
        <v>19</v>
      </c>
      <c r="D17" s="46"/>
      <c r="E17" s="43">
        <v>200</v>
      </c>
      <c r="F17" s="49" t="s">
        <v>104</v>
      </c>
      <c r="G17" s="49" t="s">
        <v>13</v>
      </c>
      <c r="H17" s="46"/>
      <c r="I17" s="46"/>
      <c r="J17" s="1"/>
    </row>
    <row r="18" spans="1:10" x14ac:dyDescent="0.25">
      <c r="A18" s="7" t="s">
        <v>20</v>
      </c>
      <c r="B18" s="8">
        <v>3222</v>
      </c>
      <c r="C18" s="9" t="s">
        <v>21</v>
      </c>
      <c r="D18" s="16"/>
      <c r="E18" s="52">
        <f>E19+E20</f>
        <v>132630</v>
      </c>
      <c r="F18" s="11"/>
      <c r="G18" s="8"/>
      <c r="H18" s="16"/>
      <c r="I18" s="16"/>
      <c r="J18" s="8"/>
    </row>
    <row r="19" spans="1:10" ht="60" x14ac:dyDescent="0.25">
      <c r="A19" s="4"/>
      <c r="B19" s="1"/>
      <c r="C19" s="5" t="s">
        <v>22</v>
      </c>
      <c r="D19" s="1"/>
      <c r="E19" s="43">
        <v>7000</v>
      </c>
      <c r="F19" s="2" t="s">
        <v>104</v>
      </c>
      <c r="G19" s="2" t="s">
        <v>105</v>
      </c>
      <c r="H19" s="1"/>
      <c r="I19" s="1"/>
      <c r="J19" s="1"/>
    </row>
    <row r="20" spans="1:10" ht="60" x14ac:dyDescent="0.25">
      <c r="A20" s="29"/>
      <c r="B20" s="46"/>
      <c r="C20" s="30" t="s">
        <v>130</v>
      </c>
      <c r="D20" s="53"/>
      <c r="E20" s="43">
        <v>125630</v>
      </c>
      <c r="F20" s="49" t="s">
        <v>104</v>
      </c>
      <c r="G20" s="2" t="s">
        <v>105</v>
      </c>
      <c r="H20" s="41"/>
      <c r="I20" s="39"/>
      <c r="J20" s="1"/>
    </row>
    <row r="21" spans="1:10" ht="28.5" x14ac:dyDescent="0.25">
      <c r="A21" s="7" t="s">
        <v>23</v>
      </c>
      <c r="B21" s="8">
        <v>3224</v>
      </c>
      <c r="C21" s="9" t="s">
        <v>24</v>
      </c>
      <c r="D21" s="16"/>
      <c r="E21" s="52">
        <f>E22+E23+E24+E25</f>
        <v>50000</v>
      </c>
      <c r="F21" s="11"/>
      <c r="G21" s="11"/>
      <c r="H21" s="17"/>
      <c r="I21" s="17"/>
      <c r="J21" s="8"/>
    </row>
    <row r="22" spans="1:10" ht="30" x14ac:dyDescent="0.25">
      <c r="A22" s="29"/>
      <c r="B22" s="30"/>
      <c r="C22" s="30" t="s">
        <v>25</v>
      </c>
      <c r="D22" s="30"/>
      <c r="E22" s="43">
        <v>1200</v>
      </c>
      <c r="F22" s="49" t="s">
        <v>104</v>
      </c>
      <c r="G22" s="49" t="s">
        <v>13</v>
      </c>
      <c r="H22" s="30"/>
      <c r="I22" s="30"/>
      <c r="J22" s="1"/>
    </row>
    <row r="23" spans="1:10" ht="30" x14ac:dyDescent="0.25">
      <c r="A23" s="29"/>
      <c r="B23" s="30"/>
      <c r="C23" s="30" t="s">
        <v>26</v>
      </c>
      <c r="D23" s="30"/>
      <c r="E23" s="43">
        <v>4000</v>
      </c>
      <c r="F23" s="49" t="s">
        <v>104</v>
      </c>
      <c r="G23" s="49" t="s">
        <v>13</v>
      </c>
      <c r="H23" s="30"/>
      <c r="I23" s="30"/>
      <c r="J23" s="1"/>
    </row>
    <row r="24" spans="1:10" ht="45" x14ac:dyDescent="0.25">
      <c r="A24" s="29"/>
      <c r="B24" s="30"/>
      <c r="C24" s="30" t="s">
        <v>27</v>
      </c>
      <c r="D24" s="50" t="s">
        <v>135</v>
      </c>
      <c r="E24" s="43">
        <v>40000</v>
      </c>
      <c r="F24" s="54" t="s">
        <v>109</v>
      </c>
      <c r="G24" s="54" t="s">
        <v>115</v>
      </c>
      <c r="H24" s="50" t="s">
        <v>133</v>
      </c>
      <c r="I24" s="30"/>
      <c r="J24" s="1"/>
    </row>
    <row r="25" spans="1:10" ht="30" x14ac:dyDescent="0.25">
      <c r="A25" s="29"/>
      <c r="B25" s="30"/>
      <c r="C25" s="30" t="s">
        <v>28</v>
      </c>
      <c r="D25" s="30"/>
      <c r="E25" s="43">
        <v>4800</v>
      </c>
      <c r="F25" s="49" t="s">
        <v>104</v>
      </c>
      <c r="G25" s="49" t="s">
        <v>13</v>
      </c>
      <c r="H25" s="30"/>
      <c r="I25" s="30"/>
      <c r="J25" s="1"/>
    </row>
    <row r="26" spans="1:10" x14ac:dyDescent="0.25">
      <c r="A26" s="7" t="s">
        <v>29</v>
      </c>
      <c r="B26" s="8">
        <v>3225</v>
      </c>
      <c r="C26" s="9" t="s">
        <v>30</v>
      </c>
      <c r="D26" s="19"/>
      <c r="E26" s="10">
        <f>E27+E28</f>
        <v>29500</v>
      </c>
      <c r="F26" s="26"/>
      <c r="G26" s="26"/>
      <c r="H26" s="19"/>
      <c r="I26" s="19"/>
      <c r="J26" s="32"/>
    </row>
    <row r="27" spans="1:10" ht="30" x14ac:dyDescent="0.25">
      <c r="A27" s="29"/>
      <c r="B27" s="30"/>
      <c r="C27" s="30" t="s">
        <v>31</v>
      </c>
      <c r="D27" s="30"/>
      <c r="E27" s="43">
        <v>4500</v>
      </c>
      <c r="F27" s="49" t="s">
        <v>104</v>
      </c>
      <c r="G27" s="49" t="s">
        <v>13</v>
      </c>
      <c r="H27" s="30"/>
      <c r="I27" s="30"/>
      <c r="J27" s="1"/>
    </row>
    <row r="28" spans="1:10" ht="60" x14ac:dyDescent="0.25">
      <c r="A28" s="29"/>
      <c r="B28" s="30"/>
      <c r="C28" s="30" t="s">
        <v>93</v>
      </c>
      <c r="D28" s="4"/>
      <c r="E28" s="43">
        <v>25000</v>
      </c>
      <c r="F28" s="49" t="s">
        <v>104</v>
      </c>
      <c r="G28" s="2" t="s">
        <v>105</v>
      </c>
      <c r="H28" s="29"/>
      <c r="I28" s="30"/>
      <c r="J28" s="1"/>
    </row>
    <row r="29" spans="1:10" ht="28.5" x14ac:dyDescent="0.25">
      <c r="A29" s="7" t="s">
        <v>32</v>
      </c>
      <c r="B29" s="8">
        <v>3227</v>
      </c>
      <c r="C29" s="9" t="s">
        <v>33</v>
      </c>
      <c r="D29" s="17"/>
      <c r="E29" s="10">
        <f>E30</f>
        <v>35000</v>
      </c>
      <c r="F29" s="11"/>
      <c r="G29" s="11"/>
      <c r="H29" s="17"/>
      <c r="I29" s="17"/>
      <c r="J29" s="8"/>
    </row>
    <row r="30" spans="1:10" ht="45" x14ac:dyDescent="0.25">
      <c r="A30" s="29"/>
      <c r="B30" s="46"/>
      <c r="C30" s="30" t="s">
        <v>34</v>
      </c>
      <c r="D30" s="30"/>
      <c r="E30" s="43">
        <v>35000</v>
      </c>
      <c r="F30" s="49" t="s">
        <v>104</v>
      </c>
      <c r="G30" s="49" t="s">
        <v>106</v>
      </c>
      <c r="H30" s="30"/>
      <c r="I30" s="46"/>
      <c r="J30" s="1"/>
    </row>
    <row r="31" spans="1:10" x14ac:dyDescent="0.25">
      <c r="A31" s="7" t="s">
        <v>35</v>
      </c>
      <c r="B31" s="8">
        <v>3231</v>
      </c>
      <c r="C31" s="9" t="s">
        <v>36</v>
      </c>
      <c r="D31" s="16"/>
      <c r="E31" s="10">
        <f>E33+E34+E32</f>
        <v>5100</v>
      </c>
      <c r="F31" s="11"/>
      <c r="G31" s="8"/>
      <c r="H31" s="16"/>
      <c r="I31" s="16"/>
      <c r="J31" s="8"/>
    </row>
    <row r="32" spans="1:10" ht="45" x14ac:dyDescent="0.25">
      <c r="A32" s="4"/>
      <c r="B32" s="2"/>
      <c r="C32" s="5" t="s">
        <v>37</v>
      </c>
      <c r="D32" s="18"/>
      <c r="E32" s="43">
        <v>2000</v>
      </c>
      <c r="F32" s="2" t="s">
        <v>104</v>
      </c>
      <c r="G32" s="2" t="s">
        <v>106</v>
      </c>
      <c r="H32" s="18"/>
      <c r="I32" s="18"/>
      <c r="J32" s="1"/>
    </row>
    <row r="33" spans="1:10" ht="45" x14ac:dyDescent="0.25">
      <c r="A33" s="29"/>
      <c r="B33" s="30"/>
      <c r="C33" s="30" t="s">
        <v>38</v>
      </c>
      <c r="D33" s="30"/>
      <c r="E33" s="43">
        <v>2500</v>
      </c>
      <c r="F33" s="49" t="s">
        <v>104</v>
      </c>
      <c r="G33" s="2" t="s">
        <v>106</v>
      </c>
      <c r="H33" s="30"/>
      <c r="I33" s="30"/>
      <c r="J33" s="1"/>
    </row>
    <row r="34" spans="1:10" ht="30" x14ac:dyDescent="0.25">
      <c r="A34" s="4"/>
      <c r="B34" s="2"/>
      <c r="C34" s="5" t="s">
        <v>39</v>
      </c>
      <c r="D34" s="18"/>
      <c r="E34" s="43">
        <v>600</v>
      </c>
      <c r="F34" s="2" t="s">
        <v>104</v>
      </c>
      <c r="G34" s="2"/>
      <c r="H34" s="18"/>
      <c r="I34" s="18"/>
      <c r="J34" s="1"/>
    </row>
    <row r="35" spans="1:10" ht="28.5" x14ac:dyDescent="0.25">
      <c r="A35" s="7" t="s">
        <v>40</v>
      </c>
      <c r="B35" s="8">
        <v>3232</v>
      </c>
      <c r="C35" s="9" t="s">
        <v>41</v>
      </c>
      <c r="D35" s="16"/>
      <c r="E35" s="10">
        <f>E36+E37+E38+E39+E40</f>
        <v>250000</v>
      </c>
      <c r="F35" s="11"/>
      <c r="G35" s="8"/>
      <c r="H35" s="16"/>
      <c r="I35" s="16"/>
      <c r="J35" s="8"/>
    </row>
    <row r="36" spans="1:10" ht="30" x14ac:dyDescent="0.25">
      <c r="A36" s="50"/>
      <c r="B36" s="49"/>
      <c r="C36" s="51" t="s">
        <v>42</v>
      </c>
      <c r="D36" s="49"/>
      <c r="E36" s="43">
        <v>10000</v>
      </c>
      <c r="F36" s="49" t="s">
        <v>104</v>
      </c>
      <c r="G36" s="49" t="s">
        <v>13</v>
      </c>
      <c r="H36" s="49"/>
      <c r="I36" s="49"/>
      <c r="J36" s="1"/>
    </row>
    <row r="37" spans="1:10" ht="30" x14ac:dyDescent="0.25">
      <c r="A37" s="29"/>
      <c r="B37" s="30"/>
      <c r="C37" s="30" t="s">
        <v>43</v>
      </c>
      <c r="D37" s="30"/>
      <c r="E37" s="43">
        <v>30000</v>
      </c>
      <c r="F37" s="49" t="s">
        <v>104</v>
      </c>
      <c r="G37" s="49" t="s">
        <v>13</v>
      </c>
      <c r="H37" s="30"/>
      <c r="I37" s="30"/>
      <c r="J37" s="1"/>
    </row>
    <row r="38" spans="1:10" ht="45" x14ac:dyDescent="0.25">
      <c r="A38" s="4"/>
      <c r="B38" s="2"/>
      <c r="C38" s="40" t="s">
        <v>99</v>
      </c>
      <c r="D38" s="41" t="s">
        <v>133</v>
      </c>
      <c r="E38" s="69">
        <v>170000</v>
      </c>
      <c r="F38" s="39" t="s">
        <v>109</v>
      </c>
      <c r="G38" s="39" t="s">
        <v>119</v>
      </c>
      <c r="H38" s="41" t="s">
        <v>132</v>
      </c>
      <c r="I38" s="39"/>
      <c r="J38" s="1"/>
    </row>
    <row r="39" spans="1:10" ht="60" x14ac:dyDescent="0.25">
      <c r="A39" s="29"/>
      <c r="B39" s="30"/>
      <c r="C39" s="30" t="s">
        <v>44</v>
      </c>
      <c r="D39" s="30"/>
      <c r="E39" s="43">
        <v>32000</v>
      </c>
      <c r="F39" s="49" t="s">
        <v>104</v>
      </c>
      <c r="G39" s="49" t="s">
        <v>105</v>
      </c>
      <c r="H39" s="30"/>
      <c r="I39" s="30"/>
      <c r="J39" s="1"/>
    </row>
    <row r="40" spans="1:10" ht="30" x14ac:dyDescent="0.25">
      <c r="A40" s="50"/>
      <c r="B40" s="49"/>
      <c r="C40" s="51" t="s">
        <v>45</v>
      </c>
      <c r="D40" s="48"/>
      <c r="E40" s="43">
        <v>8000</v>
      </c>
      <c r="F40" s="49" t="s">
        <v>104</v>
      </c>
      <c r="G40" s="49" t="s">
        <v>13</v>
      </c>
      <c r="H40" s="49"/>
      <c r="I40" s="49"/>
      <c r="J40" s="1"/>
    </row>
    <row r="41" spans="1:10" x14ac:dyDescent="0.25">
      <c r="A41" s="7" t="s">
        <v>46</v>
      </c>
      <c r="B41" s="8">
        <v>3233</v>
      </c>
      <c r="C41" s="9" t="s">
        <v>47</v>
      </c>
      <c r="D41" s="8"/>
      <c r="E41" s="10">
        <f>E42+E43+E44</f>
        <v>2000</v>
      </c>
      <c r="F41" s="11"/>
      <c r="G41" s="8"/>
      <c r="H41" s="8"/>
      <c r="I41" s="8"/>
      <c r="J41" s="8"/>
    </row>
    <row r="42" spans="1:10" ht="30" x14ac:dyDescent="0.25">
      <c r="A42" s="4"/>
      <c r="B42" s="2"/>
      <c r="C42" s="5" t="s">
        <v>48</v>
      </c>
      <c r="D42" s="2"/>
      <c r="E42" s="43">
        <v>700</v>
      </c>
      <c r="F42" s="2" t="s">
        <v>104</v>
      </c>
      <c r="G42" s="2"/>
      <c r="H42" s="2"/>
      <c r="I42" s="2"/>
      <c r="J42" s="1"/>
    </row>
    <row r="43" spans="1:10" ht="30" x14ac:dyDescent="0.25">
      <c r="A43" s="50"/>
      <c r="B43" s="49"/>
      <c r="C43" s="31" t="s">
        <v>49</v>
      </c>
      <c r="D43" s="49"/>
      <c r="E43" s="43">
        <v>400</v>
      </c>
      <c r="F43" s="49" t="s">
        <v>104</v>
      </c>
      <c r="G43" s="49"/>
      <c r="H43" s="49"/>
      <c r="I43" s="49"/>
      <c r="J43" s="1"/>
    </row>
    <row r="44" spans="1:10" ht="30" x14ac:dyDescent="0.25">
      <c r="A44" s="29"/>
      <c r="B44" s="30"/>
      <c r="C44" s="30" t="s">
        <v>50</v>
      </c>
      <c r="D44" s="30"/>
      <c r="E44" s="43">
        <v>900</v>
      </c>
      <c r="F44" s="49" t="s">
        <v>104</v>
      </c>
      <c r="G44" s="49"/>
      <c r="H44" s="30"/>
      <c r="I44" s="30"/>
      <c r="J44" s="1"/>
    </row>
    <row r="45" spans="1:10" x14ac:dyDescent="0.25">
      <c r="A45" s="7" t="s">
        <v>51</v>
      </c>
      <c r="B45" s="8">
        <v>3234</v>
      </c>
      <c r="C45" s="9" t="s">
        <v>52</v>
      </c>
      <c r="D45" s="16"/>
      <c r="E45" s="10">
        <f>E46+E47</f>
        <v>8000</v>
      </c>
      <c r="F45" s="11"/>
      <c r="G45" s="8"/>
      <c r="H45" s="16"/>
      <c r="I45" s="16"/>
      <c r="J45" s="8"/>
    </row>
    <row r="46" spans="1:10" ht="30" x14ac:dyDescent="0.25">
      <c r="A46" s="4"/>
      <c r="B46" s="2"/>
      <c r="C46" s="5" t="s">
        <v>53</v>
      </c>
      <c r="D46" s="18"/>
      <c r="E46" s="43">
        <v>6000</v>
      </c>
      <c r="F46" s="2" t="s">
        <v>104</v>
      </c>
      <c r="G46" s="2"/>
      <c r="H46" s="18"/>
      <c r="I46" s="18"/>
      <c r="J46" s="1"/>
    </row>
    <row r="47" spans="1:10" ht="30" x14ac:dyDescent="0.25">
      <c r="A47" s="50"/>
      <c r="B47" s="49"/>
      <c r="C47" s="51" t="s">
        <v>54</v>
      </c>
      <c r="D47" s="48"/>
      <c r="E47" s="43">
        <v>2000</v>
      </c>
      <c r="F47" s="49" t="s">
        <v>104</v>
      </c>
      <c r="G47" s="49"/>
      <c r="H47" s="49"/>
      <c r="I47" s="49"/>
      <c r="J47" s="1"/>
    </row>
    <row r="48" spans="1:10" ht="28.5" x14ac:dyDescent="0.25">
      <c r="A48" s="7" t="s">
        <v>55</v>
      </c>
      <c r="B48" s="8">
        <v>3236</v>
      </c>
      <c r="C48" s="9" t="s">
        <v>56</v>
      </c>
      <c r="D48" s="17"/>
      <c r="E48" s="10">
        <f>E49</f>
        <v>2000</v>
      </c>
      <c r="F48" s="11"/>
      <c r="G48" s="11"/>
      <c r="H48" s="17"/>
      <c r="I48" s="17"/>
      <c r="J48" s="8"/>
    </row>
    <row r="49" spans="1:10" ht="30" x14ac:dyDescent="0.25">
      <c r="A49" s="29"/>
      <c r="B49" s="30"/>
      <c r="C49" s="30" t="s">
        <v>57</v>
      </c>
      <c r="D49" s="30"/>
      <c r="E49" s="43">
        <v>2000</v>
      </c>
      <c r="F49" s="49" t="s">
        <v>104</v>
      </c>
      <c r="G49" s="49"/>
      <c r="H49" s="30"/>
      <c r="I49" s="30"/>
      <c r="J49" s="1"/>
    </row>
    <row r="50" spans="1:10" x14ac:dyDescent="0.25">
      <c r="A50" s="7" t="s">
        <v>58</v>
      </c>
      <c r="B50" s="8">
        <v>3237</v>
      </c>
      <c r="C50" s="9" t="s">
        <v>59</v>
      </c>
      <c r="D50" s="16"/>
      <c r="E50" s="10">
        <f>E51+E52+E53+E54</f>
        <v>22600</v>
      </c>
      <c r="F50" s="11"/>
      <c r="G50" s="8"/>
      <c r="H50" s="16"/>
      <c r="I50" s="16"/>
      <c r="J50" s="8"/>
    </row>
    <row r="51" spans="1:10" ht="30" x14ac:dyDescent="0.25">
      <c r="A51" s="4"/>
      <c r="B51" s="2"/>
      <c r="C51" s="5" t="s">
        <v>60</v>
      </c>
      <c r="D51" s="2"/>
      <c r="E51" s="43">
        <v>600</v>
      </c>
      <c r="F51" s="2" t="s">
        <v>104</v>
      </c>
      <c r="G51" s="1"/>
      <c r="H51" s="1"/>
      <c r="I51" s="1"/>
      <c r="J51" s="1"/>
    </row>
    <row r="52" spans="1:10" ht="30" x14ac:dyDescent="0.25">
      <c r="A52" s="4"/>
      <c r="B52" s="2"/>
      <c r="C52" s="5" t="s">
        <v>61</v>
      </c>
      <c r="D52" s="2"/>
      <c r="E52" s="43">
        <v>2000</v>
      </c>
      <c r="F52" s="2" t="s">
        <v>104</v>
      </c>
      <c r="G52" s="1"/>
      <c r="H52" s="1"/>
      <c r="I52" s="1"/>
      <c r="J52" s="1"/>
    </row>
    <row r="53" spans="1:10" ht="30" x14ac:dyDescent="0.25">
      <c r="A53" s="4"/>
      <c r="B53" s="2"/>
      <c r="C53" s="5" t="s">
        <v>62</v>
      </c>
      <c r="D53" s="18"/>
      <c r="E53" s="43">
        <v>5000</v>
      </c>
      <c r="F53" s="2" t="s">
        <v>104</v>
      </c>
      <c r="G53" s="1"/>
      <c r="H53" s="14"/>
      <c r="I53" s="14"/>
      <c r="J53" s="1"/>
    </row>
    <row r="54" spans="1:10" ht="30" x14ac:dyDescent="0.25">
      <c r="A54" s="70"/>
      <c r="B54" s="18"/>
      <c r="C54" s="18" t="s">
        <v>63</v>
      </c>
      <c r="D54" s="14"/>
      <c r="E54" s="43">
        <v>15000</v>
      </c>
      <c r="F54" s="2" t="s">
        <v>104</v>
      </c>
      <c r="G54" s="1"/>
      <c r="H54" s="14"/>
      <c r="I54" s="14"/>
      <c r="J54" s="1"/>
    </row>
    <row r="55" spans="1:10" x14ac:dyDescent="0.25">
      <c r="A55" s="7" t="s">
        <v>64</v>
      </c>
      <c r="B55" s="8">
        <v>3238</v>
      </c>
      <c r="C55" s="9" t="s">
        <v>65</v>
      </c>
      <c r="D55" s="16"/>
      <c r="E55" s="10">
        <f>E56+E57+E58+E59</f>
        <v>65000</v>
      </c>
      <c r="F55" s="11"/>
      <c r="G55" s="8"/>
      <c r="H55" s="16"/>
      <c r="I55" s="16"/>
      <c r="J55" s="8"/>
    </row>
    <row r="56" spans="1:10" ht="45" x14ac:dyDescent="0.25">
      <c r="A56" s="4"/>
      <c r="B56" s="1"/>
      <c r="C56" s="5" t="s">
        <v>66</v>
      </c>
      <c r="D56" s="18"/>
      <c r="E56" s="43">
        <v>25000</v>
      </c>
      <c r="F56" s="2" t="s">
        <v>104</v>
      </c>
      <c r="G56" s="2" t="s">
        <v>106</v>
      </c>
      <c r="H56" s="20"/>
      <c r="I56" s="18"/>
      <c r="J56" s="1"/>
    </row>
    <row r="57" spans="1:10" ht="45" x14ac:dyDescent="0.25">
      <c r="A57" s="4"/>
      <c r="B57" s="1"/>
      <c r="C57" s="5" t="s">
        <v>67</v>
      </c>
      <c r="D57" s="2"/>
      <c r="E57" s="43">
        <v>19000</v>
      </c>
      <c r="F57" s="2" t="s">
        <v>104</v>
      </c>
      <c r="G57" s="2" t="s">
        <v>106</v>
      </c>
      <c r="H57" s="6"/>
      <c r="I57" s="2"/>
      <c r="J57" s="1"/>
    </row>
    <row r="58" spans="1:10" ht="45" x14ac:dyDescent="0.25">
      <c r="A58" s="22"/>
      <c r="B58" s="1"/>
      <c r="C58" s="5" t="s">
        <v>68</v>
      </c>
      <c r="D58" s="18"/>
      <c r="E58" s="43">
        <v>11000</v>
      </c>
      <c r="F58" s="2" t="s">
        <v>104</v>
      </c>
      <c r="G58" s="2" t="s">
        <v>106</v>
      </c>
      <c r="H58" s="20"/>
      <c r="I58" s="18"/>
      <c r="J58" s="1"/>
    </row>
    <row r="59" spans="1:10" ht="45" x14ac:dyDescent="0.25">
      <c r="A59" s="22"/>
      <c r="B59" s="1"/>
      <c r="C59" s="5" t="s">
        <v>69</v>
      </c>
      <c r="D59" s="18"/>
      <c r="E59" s="43">
        <v>10000</v>
      </c>
      <c r="F59" s="2" t="s">
        <v>104</v>
      </c>
      <c r="G59" s="2" t="s">
        <v>106</v>
      </c>
      <c r="H59" s="21"/>
      <c r="I59" s="18"/>
      <c r="J59" s="1"/>
    </row>
    <row r="60" spans="1:10" x14ac:dyDescent="0.25">
      <c r="A60" s="7" t="s">
        <v>70</v>
      </c>
      <c r="B60" s="8">
        <v>3239</v>
      </c>
      <c r="C60" s="9" t="s">
        <v>71</v>
      </c>
      <c r="D60" s="16"/>
      <c r="E60" s="10">
        <f>E61+E62+E63</f>
        <v>62500</v>
      </c>
      <c r="F60" s="11"/>
      <c r="G60" s="8"/>
      <c r="H60" s="16"/>
      <c r="I60" s="16"/>
      <c r="J60" s="8"/>
    </row>
    <row r="61" spans="1:10" ht="45" x14ac:dyDescent="0.25">
      <c r="A61" s="4"/>
      <c r="B61" s="2"/>
      <c r="C61" s="5" t="s">
        <v>72</v>
      </c>
      <c r="D61" s="18"/>
      <c r="E61" s="43">
        <v>5500</v>
      </c>
      <c r="F61" s="2" t="s">
        <v>104</v>
      </c>
      <c r="G61" s="2" t="s">
        <v>106</v>
      </c>
      <c r="H61" s="18"/>
      <c r="I61" s="18"/>
      <c r="J61" s="1"/>
    </row>
    <row r="62" spans="1:10" ht="30" x14ac:dyDescent="0.25">
      <c r="A62" s="4"/>
      <c r="B62" s="2"/>
      <c r="C62" s="5" t="s">
        <v>73</v>
      </c>
      <c r="D62" s="2"/>
      <c r="E62" s="43">
        <v>12000</v>
      </c>
      <c r="F62" s="2" t="s">
        <v>104</v>
      </c>
      <c r="G62" s="2"/>
      <c r="H62" s="2"/>
      <c r="I62" s="2"/>
      <c r="J62" s="1"/>
    </row>
    <row r="63" spans="1:10" x14ac:dyDescent="0.25">
      <c r="A63" s="4"/>
      <c r="B63" s="2"/>
      <c r="C63" s="5" t="s">
        <v>107</v>
      </c>
      <c r="D63" s="2"/>
      <c r="E63" s="43">
        <v>45000</v>
      </c>
      <c r="F63" s="2"/>
      <c r="G63" s="2"/>
      <c r="H63" s="2"/>
      <c r="I63" s="2"/>
      <c r="J63" s="1"/>
    </row>
    <row r="64" spans="1:10" x14ac:dyDescent="0.25">
      <c r="A64" s="7" t="s">
        <v>74</v>
      </c>
      <c r="B64" s="8">
        <v>3292</v>
      </c>
      <c r="C64" s="35" t="s">
        <v>75</v>
      </c>
      <c r="D64" s="16"/>
      <c r="E64" s="10">
        <f>E65+E66+E67+E68</f>
        <v>50400</v>
      </c>
      <c r="F64" s="8"/>
      <c r="G64" s="8"/>
      <c r="H64" s="17"/>
      <c r="I64" s="17"/>
      <c r="J64" s="8"/>
    </row>
    <row r="65" spans="1:10" ht="45" x14ac:dyDescent="0.25">
      <c r="A65" s="29"/>
      <c r="B65" s="30"/>
      <c r="C65" s="64" t="s">
        <v>76</v>
      </c>
      <c r="D65" s="62"/>
      <c r="E65" s="43">
        <v>22000</v>
      </c>
      <c r="F65" s="49" t="s">
        <v>104</v>
      </c>
      <c r="G65" s="49" t="s">
        <v>106</v>
      </c>
      <c r="H65" s="62"/>
      <c r="I65" s="62"/>
      <c r="J65" s="1"/>
    </row>
    <row r="66" spans="1:10" ht="45" x14ac:dyDescent="0.25">
      <c r="A66" s="4"/>
      <c r="B66" s="2"/>
      <c r="C66" s="36" t="s">
        <v>77</v>
      </c>
      <c r="D66" s="20"/>
      <c r="E66" s="43">
        <v>11500</v>
      </c>
      <c r="F66" s="2" t="s">
        <v>104</v>
      </c>
      <c r="G66" s="2" t="s">
        <v>106</v>
      </c>
      <c r="H66" s="20"/>
      <c r="I66" s="20"/>
      <c r="J66" s="1"/>
    </row>
    <row r="67" spans="1:10" ht="45" x14ac:dyDescent="0.25">
      <c r="A67" s="4"/>
      <c r="B67" s="2"/>
      <c r="C67" s="36" t="s">
        <v>78</v>
      </c>
      <c r="D67" s="20"/>
      <c r="E67" s="43">
        <v>8500</v>
      </c>
      <c r="F67" s="2" t="s">
        <v>104</v>
      </c>
      <c r="G67" s="2" t="s">
        <v>106</v>
      </c>
      <c r="H67" s="20"/>
      <c r="I67" s="20"/>
      <c r="J67" s="1"/>
    </row>
    <row r="68" spans="1:10" ht="45" x14ac:dyDescent="0.25">
      <c r="A68" s="4"/>
      <c r="B68" s="2"/>
      <c r="C68" s="36" t="s">
        <v>79</v>
      </c>
      <c r="D68" s="20"/>
      <c r="E68" s="43">
        <v>8400</v>
      </c>
      <c r="F68" s="2" t="s">
        <v>104</v>
      </c>
      <c r="G68" s="2" t="s">
        <v>106</v>
      </c>
      <c r="H68" s="20"/>
      <c r="I68" s="20"/>
      <c r="J68" s="1"/>
    </row>
    <row r="69" spans="1:10" x14ac:dyDescent="0.25">
      <c r="A69" s="7" t="s">
        <v>80</v>
      </c>
      <c r="B69" s="8">
        <v>3293</v>
      </c>
      <c r="C69" s="9" t="s">
        <v>81</v>
      </c>
      <c r="D69" s="8"/>
      <c r="E69" s="10">
        <f>E70+E71</f>
        <v>6500</v>
      </c>
      <c r="F69" s="11"/>
      <c r="G69" s="8"/>
      <c r="H69" s="8"/>
      <c r="I69" s="8"/>
      <c r="J69" s="8"/>
    </row>
    <row r="70" spans="1:10" ht="30" x14ac:dyDescent="0.25">
      <c r="A70" s="4"/>
      <c r="B70" s="2"/>
      <c r="C70" s="5" t="s">
        <v>82</v>
      </c>
      <c r="D70" s="2"/>
      <c r="E70" s="43">
        <v>2500</v>
      </c>
      <c r="F70" s="2" t="s">
        <v>104</v>
      </c>
      <c r="G70" s="2" t="s">
        <v>13</v>
      </c>
      <c r="H70" s="2"/>
      <c r="I70" s="2"/>
      <c r="J70" s="1"/>
    </row>
    <row r="71" spans="1:10" ht="30" x14ac:dyDescent="0.25">
      <c r="A71" s="4"/>
      <c r="B71" s="2"/>
      <c r="C71" s="5" t="s">
        <v>83</v>
      </c>
      <c r="D71" s="2"/>
      <c r="E71" s="43">
        <v>4000</v>
      </c>
      <c r="F71" s="2" t="s">
        <v>104</v>
      </c>
      <c r="G71" s="2" t="s">
        <v>13</v>
      </c>
      <c r="H71" s="2"/>
      <c r="I71" s="2"/>
      <c r="J71" s="1"/>
    </row>
    <row r="72" spans="1:10" ht="28.5" x14ac:dyDescent="0.25">
      <c r="A72" s="65"/>
      <c r="B72" s="55">
        <v>42</v>
      </c>
      <c r="C72" s="66" t="s">
        <v>84</v>
      </c>
      <c r="D72" s="28"/>
      <c r="E72" s="12">
        <f>E73+E75+E79</f>
        <v>1037500</v>
      </c>
      <c r="F72" s="56"/>
      <c r="G72" s="55"/>
      <c r="H72" s="66"/>
      <c r="I72" s="66"/>
      <c r="J72" s="66"/>
    </row>
    <row r="73" spans="1:10" ht="28.5" x14ac:dyDescent="0.25">
      <c r="A73" s="7" t="s">
        <v>85</v>
      </c>
      <c r="B73" s="8">
        <v>4221</v>
      </c>
      <c r="C73" s="9" t="s">
        <v>86</v>
      </c>
      <c r="D73" s="17"/>
      <c r="E73" s="10">
        <f>E74</f>
        <v>8000</v>
      </c>
      <c r="F73" s="11"/>
      <c r="G73" s="8"/>
      <c r="H73" s="16"/>
      <c r="I73" s="16"/>
      <c r="J73" s="8"/>
    </row>
    <row r="74" spans="1:10" ht="30" x14ac:dyDescent="0.25">
      <c r="A74" s="29"/>
      <c r="B74" s="30"/>
      <c r="C74" s="30" t="s">
        <v>102</v>
      </c>
      <c r="D74" s="46"/>
      <c r="E74" s="43">
        <v>8000</v>
      </c>
      <c r="F74" s="49" t="s">
        <v>104</v>
      </c>
      <c r="G74" s="49" t="s">
        <v>13</v>
      </c>
      <c r="H74" s="30"/>
      <c r="I74" s="30"/>
      <c r="J74" s="1"/>
    </row>
    <row r="75" spans="1:10" ht="28.5" x14ac:dyDescent="0.25">
      <c r="A75" s="7" t="s">
        <v>87</v>
      </c>
      <c r="B75" s="8">
        <v>4224</v>
      </c>
      <c r="C75" s="9" t="s">
        <v>89</v>
      </c>
      <c r="D75" s="11"/>
      <c r="E75" s="10">
        <f>E76+E77+E78</f>
        <v>29500</v>
      </c>
      <c r="F75" s="11"/>
      <c r="G75" s="11"/>
      <c r="H75" s="11"/>
      <c r="I75" s="11"/>
      <c r="J75" s="8"/>
    </row>
    <row r="76" spans="1:10" ht="45" x14ac:dyDescent="0.25">
      <c r="A76" s="29"/>
      <c r="B76" s="30"/>
      <c r="C76" s="30" t="s">
        <v>121</v>
      </c>
      <c r="D76" s="61"/>
      <c r="E76" s="43">
        <v>12000</v>
      </c>
      <c r="F76" s="49" t="s">
        <v>104</v>
      </c>
      <c r="G76" s="49" t="s">
        <v>106</v>
      </c>
      <c r="H76" s="46"/>
      <c r="I76" s="46"/>
      <c r="J76" s="1"/>
    </row>
    <row r="77" spans="1:10" ht="45" x14ac:dyDescent="0.25">
      <c r="A77" s="29"/>
      <c r="B77" s="30"/>
      <c r="C77" s="63" t="s">
        <v>103</v>
      </c>
      <c r="D77" s="67"/>
      <c r="E77" s="43">
        <v>16000</v>
      </c>
      <c r="F77" s="49" t="s">
        <v>104</v>
      </c>
      <c r="G77" s="49" t="s">
        <v>106</v>
      </c>
      <c r="H77" s="46"/>
      <c r="I77" s="46"/>
      <c r="J77" s="58"/>
    </row>
    <row r="78" spans="1:10" ht="45" x14ac:dyDescent="0.25">
      <c r="A78" s="29"/>
      <c r="B78" s="30"/>
      <c r="C78" s="63" t="s">
        <v>127</v>
      </c>
      <c r="D78" s="67"/>
      <c r="E78" s="43">
        <v>1500</v>
      </c>
      <c r="F78" s="2" t="s">
        <v>104</v>
      </c>
      <c r="G78" s="2" t="s">
        <v>106</v>
      </c>
      <c r="H78" s="46"/>
      <c r="I78" s="46"/>
      <c r="J78" s="58"/>
    </row>
    <row r="79" spans="1:10" x14ac:dyDescent="0.25">
      <c r="A79" s="7" t="s">
        <v>88</v>
      </c>
      <c r="B79" s="8">
        <v>4231</v>
      </c>
      <c r="C79" s="9" t="s">
        <v>91</v>
      </c>
      <c r="D79" s="16"/>
      <c r="E79" s="10">
        <f>E80+E81</f>
        <v>1000000</v>
      </c>
      <c r="F79" s="8"/>
      <c r="G79" s="8"/>
      <c r="H79" s="16"/>
      <c r="I79" s="16"/>
      <c r="J79" s="8"/>
    </row>
    <row r="80" spans="1:10" ht="45" x14ac:dyDescent="0.25">
      <c r="A80" s="68"/>
      <c r="B80" s="46"/>
      <c r="C80" s="5" t="s">
        <v>137</v>
      </c>
      <c r="D80" s="50" t="s">
        <v>134</v>
      </c>
      <c r="E80" s="43">
        <v>480000</v>
      </c>
      <c r="F80" s="49" t="s">
        <v>109</v>
      </c>
      <c r="G80" s="49" t="s">
        <v>90</v>
      </c>
      <c r="H80" s="50" t="s">
        <v>135</v>
      </c>
      <c r="I80" s="30"/>
      <c r="J80" s="1"/>
    </row>
    <row r="81" spans="1:10" ht="45" x14ac:dyDescent="0.25">
      <c r="A81" s="68"/>
      <c r="B81" s="46"/>
      <c r="C81" s="5" t="s">
        <v>136</v>
      </c>
      <c r="D81" s="50" t="s">
        <v>134</v>
      </c>
      <c r="E81" s="43">
        <v>520000</v>
      </c>
      <c r="F81" s="49" t="s">
        <v>109</v>
      </c>
      <c r="G81" s="49" t="s">
        <v>90</v>
      </c>
      <c r="H81" s="50" t="s">
        <v>135</v>
      </c>
      <c r="I81" s="30"/>
      <c r="J81" s="1"/>
    </row>
    <row r="82" spans="1:10" x14ac:dyDescent="0.25">
      <c r="A82" s="23"/>
      <c r="B82" s="24"/>
      <c r="C82" s="28" t="s">
        <v>92</v>
      </c>
      <c r="D82" s="60"/>
      <c r="E82" s="71">
        <f>E72+E8</f>
        <v>1794730</v>
      </c>
      <c r="F82" s="24"/>
      <c r="G82" s="24"/>
      <c r="H82" s="24"/>
      <c r="I82" s="24"/>
      <c r="J82" s="24"/>
    </row>
    <row r="84" spans="1:10" x14ac:dyDescent="0.25">
      <c r="F84" s="72" t="s">
        <v>95</v>
      </c>
    </row>
    <row r="85" spans="1:10" x14ac:dyDescent="0.25">
      <c r="F85" s="73" t="s">
        <v>96</v>
      </c>
    </row>
  </sheetData>
  <mergeCells count="1">
    <mergeCell ref="A3:J5"/>
  </mergeCells>
  <pageMargins left="0.25" right="0.25" top="0.75" bottom="0.75" header="0.3" footer="0.3"/>
  <pageSetup paperSize="9" scale="8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14"/>
  <sheetViews>
    <sheetView workbookViewId="0">
      <selection activeCell="A6" sqref="A6"/>
    </sheetView>
  </sheetViews>
  <sheetFormatPr defaultRowHeight="15.75" x14ac:dyDescent="0.25"/>
  <cols>
    <col min="1" max="1" width="31.75" customWidth="1"/>
    <col min="2" max="2" width="14.125" customWidth="1"/>
    <col min="3" max="3" width="12.5" customWidth="1"/>
    <col min="4" max="4" width="13.375" customWidth="1"/>
    <col min="5" max="5" width="19" style="44" customWidth="1"/>
    <col min="6" max="6" width="16.625" style="27" customWidth="1"/>
    <col min="7" max="7" width="13.125" customWidth="1"/>
  </cols>
  <sheetData>
    <row r="3" spans="1:7" x14ac:dyDescent="0.25">
      <c r="A3" s="45" t="s">
        <v>128</v>
      </c>
    </row>
    <row r="6" spans="1:7" ht="42.75" x14ac:dyDescent="0.25">
      <c r="A6" s="34" t="s">
        <v>2</v>
      </c>
      <c r="B6" s="13" t="s">
        <v>3</v>
      </c>
      <c r="C6" s="13" t="s">
        <v>4</v>
      </c>
      <c r="D6" s="13" t="s">
        <v>125</v>
      </c>
      <c r="E6" s="13" t="s">
        <v>5</v>
      </c>
      <c r="F6" s="13" t="s">
        <v>6</v>
      </c>
      <c r="G6" s="13" t="s">
        <v>7</v>
      </c>
    </row>
    <row r="7" spans="1:7" ht="30" x14ac:dyDescent="0.25">
      <c r="A7" s="5" t="s">
        <v>101</v>
      </c>
      <c r="B7" s="41" t="s">
        <v>108</v>
      </c>
      <c r="C7" s="38">
        <v>1510000</v>
      </c>
      <c r="D7" s="43">
        <f t="shared" ref="D7" si="0">C7/7.5345</f>
        <v>200411.44070608533</v>
      </c>
      <c r="E7" s="39" t="s">
        <v>109</v>
      </c>
      <c r="F7" s="39" t="s">
        <v>110</v>
      </c>
      <c r="G7" s="41" t="s">
        <v>108</v>
      </c>
    </row>
    <row r="8" spans="1:7" ht="30" x14ac:dyDescent="0.25">
      <c r="A8" s="5" t="s">
        <v>122</v>
      </c>
      <c r="B8" s="4" t="s">
        <v>124</v>
      </c>
      <c r="C8" s="3">
        <v>1690000</v>
      </c>
      <c r="D8" s="43">
        <f t="shared" ref="D8:D9" si="1">C8/7.5345</f>
        <v>224301.54622071801</v>
      </c>
      <c r="E8" s="2" t="s">
        <v>109</v>
      </c>
      <c r="F8" s="2" t="s">
        <v>90</v>
      </c>
      <c r="G8" s="4" t="s">
        <v>116</v>
      </c>
    </row>
    <row r="9" spans="1:7" ht="30" x14ac:dyDescent="0.25">
      <c r="A9" s="5" t="s">
        <v>123</v>
      </c>
      <c r="B9" s="4" t="s">
        <v>124</v>
      </c>
      <c r="C9" s="3">
        <v>950000</v>
      </c>
      <c r="D9" s="43">
        <f t="shared" si="1"/>
        <v>126086.66799389475</v>
      </c>
      <c r="E9" s="2" t="s">
        <v>109</v>
      </c>
      <c r="F9" s="2" t="s">
        <v>90</v>
      </c>
      <c r="G9" s="4" t="s">
        <v>116</v>
      </c>
    </row>
    <row r="10" spans="1:7" ht="30" x14ac:dyDescent="0.25">
      <c r="A10" s="5" t="s">
        <v>93</v>
      </c>
      <c r="B10" s="4" t="s">
        <v>113</v>
      </c>
      <c r="C10" s="3">
        <v>220000</v>
      </c>
      <c r="D10" s="43">
        <f t="shared" ref="D10" si="2">C10/7.5345</f>
        <v>29199.01785121773</v>
      </c>
      <c r="E10" s="39" t="s">
        <v>109</v>
      </c>
      <c r="F10" s="39" t="s">
        <v>115</v>
      </c>
      <c r="G10" s="4" t="s">
        <v>116</v>
      </c>
    </row>
    <row r="11" spans="1:7" ht="30" x14ac:dyDescent="0.25">
      <c r="A11" s="5" t="s">
        <v>27</v>
      </c>
      <c r="B11" s="4" t="s">
        <v>114</v>
      </c>
      <c r="C11" s="3">
        <v>225000</v>
      </c>
      <c r="D11" s="43">
        <f t="shared" ref="D11:D12" si="3">C11/7.5345</f>
        <v>29862.631893290862</v>
      </c>
      <c r="E11" s="39" t="s">
        <v>109</v>
      </c>
      <c r="F11" s="39" t="s">
        <v>115</v>
      </c>
      <c r="G11" s="4" t="s">
        <v>113</v>
      </c>
    </row>
    <row r="12" spans="1:7" ht="45" x14ac:dyDescent="0.25">
      <c r="A12" s="5" t="s">
        <v>98</v>
      </c>
      <c r="B12" s="4" t="s">
        <v>111</v>
      </c>
      <c r="C12" s="3">
        <v>1020000</v>
      </c>
      <c r="D12" s="43">
        <f t="shared" si="3"/>
        <v>135377.26458291858</v>
      </c>
      <c r="E12" s="39" t="s">
        <v>109</v>
      </c>
      <c r="F12" s="39" t="s">
        <v>120</v>
      </c>
      <c r="G12" s="41" t="s">
        <v>113</v>
      </c>
    </row>
    <row r="13" spans="1:7" ht="30" x14ac:dyDescent="0.25">
      <c r="A13" s="5" t="s">
        <v>100</v>
      </c>
      <c r="B13" s="41" t="s">
        <v>112</v>
      </c>
      <c r="C13" s="3">
        <v>9000000</v>
      </c>
      <c r="D13" s="43">
        <f t="shared" ref="D13:D14" si="4">C13/7.5345</f>
        <v>1194505.2757316343</v>
      </c>
      <c r="E13" s="39" t="s">
        <v>109</v>
      </c>
      <c r="F13" s="39" t="s">
        <v>110</v>
      </c>
      <c r="G13" s="41" t="s">
        <v>111</v>
      </c>
    </row>
    <row r="14" spans="1:7" ht="45" x14ac:dyDescent="0.25">
      <c r="A14" s="5" t="s">
        <v>99</v>
      </c>
      <c r="B14" s="4" t="s">
        <v>117</v>
      </c>
      <c r="C14" s="3">
        <v>900000</v>
      </c>
      <c r="D14" s="43">
        <f t="shared" si="4"/>
        <v>119450.52757316345</v>
      </c>
      <c r="E14" s="39" t="s">
        <v>109</v>
      </c>
      <c r="F14" s="39" t="s">
        <v>119</v>
      </c>
      <c r="G14" s="41" t="s">
        <v>118</v>
      </c>
    </row>
  </sheetData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3</vt:i4>
      </vt:variant>
      <vt:variant>
        <vt:lpstr>Imenovani rasponi</vt:lpstr>
      </vt:variant>
      <vt:variant>
        <vt:i4>1</vt:i4>
      </vt:variant>
    </vt:vector>
  </HeadingPairs>
  <TitlesOfParts>
    <vt:vector size="4" baseType="lpstr">
      <vt:lpstr>List1</vt:lpstr>
      <vt:lpstr>List2</vt:lpstr>
      <vt:lpstr>List3</vt:lpstr>
      <vt:lpstr>List1!Podrucje_ispisa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Windows User</cp:lastModifiedBy>
  <cp:lastPrinted>2023-12-06T08:53:06Z</cp:lastPrinted>
  <dcterms:created xsi:type="dcterms:W3CDTF">2016-12-07T06:41:26Z</dcterms:created>
  <dcterms:modified xsi:type="dcterms:W3CDTF">2023-12-06T08:53:44Z</dcterms:modified>
</cp:coreProperties>
</file>